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<sst xmlns="http://schemas.openxmlformats.org/spreadsheetml/2006/main" count="127" uniqueCount="124">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</sst>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PageLayoutView="0" workbookViewId="0" topLeftCell="A1">
      <pane ySplit="6" topLeftCell="A67" activePane="bottomLeft" state="frozen"/>
      <selection pane="topLeft" activeCell="A1" sqref="A1"/>
      <selection pane="bottomLeft" activeCell="B17" sqref="B17"/>
    </sheetView>
  </sheetViews>
  <sheetFormatPr defaultColWidth="11.421875" defaultRowHeight="15"/>
  <cols>
    <col min="1" max="1" width="0.71875" style="1" customWidth="1"/>
    <col min="2" max="2" width="55.00390625" style="1" customWidth="1"/>
    <col min="3" max="3" width="13.14062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3.75" customHeight="1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176833.24000000002</v>
      </c>
      <c r="D9" s="9">
        <f>SUM(D10:D16)</f>
        <v>5073572.090000001</v>
      </c>
      <c r="E9" s="11" t="s">
        <v>8</v>
      </c>
      <c r="F9" s="9">
        <f>SUM(F10:F18)</f>
        <v>637357.4299999999</v>
      </c>
      <c r="G9" s="9">
        <f>SUM(G10:G18)</f>
        <v>829667.0499999999</v>
      </c>
    </row>
    <row r="10" spans="2:7" ht="13.5">
      <c r="B10" s="12" t="s">
        <v>9</v>
      </c>
      <c r="C10" s="9">
        <v>7148.07</v>
      </c>
      <c r="D10" s="9">
        <v>11148.07</v>
      </c>
      <c r="E10" s="13" t="s">
        <v>10</v>
      </c>
      <c r="F10" s="9">
        <v>92728.56</v>
      </c>
      <c r="G10" s="9">
        <v>92728.56</v>
      </c>
    </row>
    <row r="11" spans="2:7" ht="13.5">
      <c r="B11" s="12" t="s">
        <v>11</v>
      </c>
      <c r="C11" s="9">
        <v>168169.98</v>
      </c>
      <c r="D11" s="9">
        <v>5060908.83</v>
      </c>
      <c r="E11" s="13" t="s">
        <v>12</v>
      </c>
      <c r="F11" s="9">
        <v>-30800.18</v>
      </c>
      <c r="G11" s="9">
        <v>-47724.72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0.4</v>
      </c>
      <c r="G12" s="9">
        <v>0</v>
      </c>
    </row>
    <row r="13" spans="2:7" ht="13.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7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1294068.38</v>
      </c>
      <c r="G16" s="9">
        <v>1536150.21</v>
      </c>
    </row>
    <row r="17" spans="2:7" ht="27">
      <c r="B17" s="10" t="s">
        <v>23</v>
      </c>
      <c r="C17" s="9">
        <f>SUM(C18:C24)</f>
        <v>3699218.35</v>
      </c>
      <c r="D17" s="9">
        <f>SUM(D18:D24)</f>
        <v>4813370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32847.27</v>
      </c>
      <c r="G18" s="9">
        <v>0</v>
      </c>
    </row>
    <row r="19" spans="2:7" ht="13.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50411.73</v>
      </c>
      <c r="D20" s="9">
        <v>1164563.38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0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0</v>
      </c>
      <c r="D26" s="9">
        <v>0.01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150472.6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-16924.54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-16924.54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4026524.1900000004</v>
      </c>
      <c r="D47" s="9">
        <f>D9+D17+D25+D31+D37+D38+D41</f>
        <v>10023039.7</v>
      </c>
      <c r="E47" s="8" t="s">
        <v>82</v>
      </c>
      <c r="F47" s="9">
        <f>F9+F19+F23+F26+F27+F31+F38+F42</f>
        <v>620432.8899999999</v>
      </c>
      <c r="G47" s="9">
        <f>G9+G19+G23+G26+G27+G31+G38+G42</f>
        <v>829667.0499999999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11532005.79</v>
      </c>
      <c r="D51" s="9">
        <v>12627822.83</v>
      </c>
      <c r="E51" s="11" t="s">
        <v>88</v>
      </c>
      <c r="F51" s="9">
        <v>0</v>
      </c>
      <c r="G51" s="9">
        <v>0</v>
      </c>
    </row>
    <row r="52" spans="2:7" ht="13.5">
      <c r="B52" s="10" t="s">
        <v>89</v>
      </c>
      <c r="C52" s="9">
        <v>14912054.97</v>
      </c>
      <c r="D52" s="9">
        <v>0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1758638.68</v>
      </c>
      <c r="D53" s="9">
        <v>2186547.92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623909.13</v>
      </c>
      <c r="D54" s="9">
        <v>623909.13</v>
      </c>
      <c r="E54" s="11" t="s">
        <v>94</v>
      </c>
      <c r="F54" s="9">
        <v>298016.61</v>
      </c>
      <c r="G54" s="9">
        <v>300270.13</v>
      </c>
    </row>
    <row r="55" spans="2:7" ht="13.5">
      <c r="B55" s="10" t="s">
        <v>95</v>
      </c>
      <c r="C55" s="9">
        <v>-2403042.74</v>
      </c>
      <c r="D55" s="9">
        <v>-2393296.26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298016.61</v>
      </c>
      <c r="G57" s="9">
        <f>SUM(G50:G55)</f>
        <v>300270.13</v>
      </c>
    </row>
    <row r="58" spans="2:7" ht="13.5">
      <c r="B58" s="10" t="s">
        <v>100</v>
      </c>
      <c r="C58" s="9">
        <v>291552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918449.4999999999</v>
      </c>
      <c r="G59" s="9">
        <f>G47+G57</f>
        <v>1129937.18</v>
      </c>
    </row>
    <row r="60" spans="2:7" ht="27">
      <c r="B60" s="6" t="s">
        <v>102</v>
      </c>
      <c r="C60" s="9">
        <f>SUM(C50:C58)</f>
        <v>26715117.83</v>
      </c>
      <c r="D60" s="9">
        <f>SUM(D50:D58)</f>
        <v>13044983.620000001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30741642.02</v>
      </c>
      <c r="D62" s="9">
        <f>D47+D60</f>
        <v>23068023.32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5728500</v>
      </c>
      <c r="G63" s="9">
        <f>SUM(G64:G66)</f>
        <v>18000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5728500</v>
      </c>
      <c r="G65" s="9">
        <v>18000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24094692.52</v>
      </c>
      <c r="G68" s="9">
        <f>SUM(G69:G73)</f>
        <v>21920086.14</v>
      </c>
    </row>
    <row r="69" spans="2:7" ht="13.5">
      <c r="B69" s="10"/>
      <c r="C69" s="9"/>
      <c r="D69" s="9"/>
      <c r="E69" s="11" t="s">
        <v>110</v>
      </c>
      <c r="F69" s="9">
        <v>667173.57</v>
      </c>
      <c r="G69" s="9">
        <v>271544.99</v>
      </c>
    </row>
    <row r="70" spans="2:7" ht="13.5">
      <c r="B70" s="10"/>
      <c r="C70" s="9"/>
      <c r="D70" s="9"/>
      <c r="E70" s="11" t="s">
        <v>111</v>
      </c>
      <c r="F70" s="9">
        <v>23765094.04</v>
      </c>
      <c r="G70" s="9">
        <v>22455493.03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-337575.09</v>
      </c>
      <c r="G73" s="9">
        <v>-806951.88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29823192.52</v>
      </c>
      <c r="G79" s="9">
        <f>G63+G68+G75</f>
        <v>21938086.14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30741642.02</v>
      </c>
      <c r="G81" s="9">
        <f>G59+G79</f>
        <v>23068023.32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300" verticalDpi="3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2023-01-25T19:23:03Z</cp:lastPrinted>
  <dcterms:created xsi:type="dcterms:W3CDTF">2016-10-11T18:36:49Z</dcterms:created>
  <dcterms:modified xsi:type="dcterms:W3CDTF">2023-01-25T19:23:09Z</dcterms:modified>
  <cp:category/>
  <cp:version/>
  <cp:contentType/>
  <cp:contentStatus/>
</cp:coreProperties>
</file>